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Sheet1!$A$1:$K$28</definedName>
    <definedName name="_xlnm.Print_Titles" localSheetId="0">Sheet1!$2:$2</definedName>
  </definedNames>
  <calcPr calcId="144525"/>
</workbook>
</file>

<file path=xl/calcChain.xml><?xml version="1.0" encoding="utf-8"?>
<calcChain xmlns="http://schemas.openxmlformats.org/spreadsheetml/2006/main">
  <c r="F26" i="1" l="1"/>
  <c r="H26" i="1" s="1"/>
  <c r="I26" i="1" s="1"/>
  <c r="F25" i="1" l="1"/>
  <c r="H25" i="1" s="1"/>
  <c r="I25" i="1" s="1"/>
  <c r="F19" i="1" l="1"/>
  <c r="H19" i="1" s="1"/>
  <c r="I19" i="1" s="1"/>
  <c r="F22" i="1"/>
  <c r="H22" i="1" s="1"/>
  <c r="I22" i="1" s="1"/>
  <c r="F27" i="1"/>
  <c r="H27" i="1" s="1"/>
  <c r="I27" i="1" s="1"/>
  <c r="F24" i="1"/>
  <c r="H24" i="1" s="1"/>
  <c r="I24" i="1" s="1"/>
  <c r="F23" i="1"/>
  <c r="H23" i="1" s="1"/>
  <c r="F21" i="1"/>
  <c r="H21" i="1" s="1"/>
  <c r="I21" i="1" s="1"/>
  <c r="F20" i="1"/>
  <c r="H20" i="1" s="1"/>
  <c r="I20" i="1" s="1"/>
  <c r="F17" i="1"/>
  <c r="H17" i="1" s="1"/>
  <c r="I17" i="1" s="1"/>
  <c r="F18" i="1"/>
  <c r="H18" i="1" s="1"/>
  <c r="I18" i="1" s="1"/>
  <c r="F4" i="1"/>
  <c r="H4" i="1" s="1"/>
  <c r="I4" i="1" s="1"/>
  <c r="F5" i="1"/>
  <c r="H5" i="1" s="1"/>
  <c r="I5" i="1" s="1"/>
  <c r="F6" i="1"/>
  <c r="H6" i="1" s="1"/>
  <c r="I6" i="1" s="1"/>
  <c r="F7" i="1"/>
  <c r="H7" i="1" s="1"/>
  <c r="I7" i="1" s="1"/>
  <c r="F8" i="1"/>
  <c r="H8" i="1" s="1"/>
  <c r="I8" i="1" s="1"/>
  <c r="F9" i="1"/>
  <c r="H9" i="1" s="1"/>
  <c r="I9" i="1" s="1"/>
  <c r="F10" i="1"/>
  <c r="H10" i="1" s="1"/>
  <c r="I10" i="1" s="1"/>
  <c r="F11" i="1"/>
  <c r="H11" i="1" s="1"/>
  <c r="I11" i="1" s="1"/>
  <c r="F12" i="1"/>
  <c r="H12" i="1" s="1"/>
  <c r="I12" i="1" s="1"/>
  <c r="F13" i="1"/>
  <c r="H13" i="1" s="1"/>
  <c r="I13" i="1" s="1"/>
  <c r="F14" i="1"/>
  <c r="H14" i="1" s="1"/>
  <c r="I14" i="1" s="1"/>
  <c r="F15" i="1"/>
  <c r="H15" i="1" s="1"/>
  <c r="I15" i="1" s="1"/>
  <c r="F16" i="1"/>
  <c r="H16" i="1" s="1"/>
  <c r="I16" i="1" s="1"/>
  <c r="F3" i="1"/>
  <c r="H3" i="1" s="1"/>
  <c r="I3" i="1" s="1"/>
  <c r="I23" i="1" l="1"/>
  <c r="I28" i="1" s="1"/>
  <c r="K28" i="1"/>
  <c r="H28" i="1"/>
  <c r="J28" i="1" l="1"/>
</calcChain>
</file>

<file path=xl/sharedStrings.xml><?xml version="1.0" encoding="utf-8"?>
<sst xmlns="http://schemas.openxmlformats.org/spreadsheetml/2006/main" count="64" uniqueCount="20">
  <si>
    <t>Level</t>
  </si>
  <si>
    <t>Section</t>
  </si>
  <si>
    <t>Borehole</t>
  </si>
  <si>
    <t>Tonnage Factor (Specific Gravity)</t>
  </si>
  <si>
    <t>Gross Resource (Tonnes)</t>
  </si>
  <si>
    <t>Net Resource (Tonnes)</t>
  </si>
  <si>
    <t>Surface</t>
  </si>
  <si>
    <t>S1</t>
  </si>
  <si>
    <t>S2</t>
  </si>
  <si>
    <t>S3</t>
  </si>
  <si>
    <t>MBSP-1</t>
  </si>
  <si>
    <r>
      <t>Volume (m</t>
    </r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>)</t>
    </r>
  </si>
  <si>
    <t>MBSP-6</t>
  </si>
  <si>
    <t>MBSP-3</t>
  </si>
  <si>
    <t>Vertical Influence (m)</t>
  </si>
  <si>
    <t>TOTAL</t>
  </si>
  <si>
    <r>
      <t>Area 
(m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</si>
  <si>
    <t>Cu 
(%)</t>
  </si>
  <si>
    <t>Ag 
(g/t)</t>
  </si>
  <si>
    <t>Statement showing details of Resource estimated by Level Plan method at 0.5% Cu cut-off of Salaiya Phatak Block (G-3) 
for Copper, Lead, Zinc and associated metals, Dist.- Katni, Madhya Pradesh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</si>
</sst>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topLeftCell="A11" zoomScaleNormal="100" workbookViewId="0">
      <selection activeCell="A28" sqref="A28:K28"/>
    </sheetView>
  </sheetViews>
  <sheetFormatPr defaultRowHeight="14.25" x14ac:dyDescent="0.25"/>
  <cols>
    <col min="1" max="1" width="8.5703125" style="4" customWidth="1"/>
    <col min="2" max="2" width="9.140625" style="4"/>
    <col min="3" max="3" width="10.42578125" style="4" bestFit="1" customWidth="1"/>
    <col min="4" max="4" width="8.7109375" style="4" bestFit="1" customWidth="1"/>
    <col min="5" max="5" width="19" style="4" bestFit="1" customWidth="1"/>
    <col min="6" max="6" width="9.7109375" style="4" bestFit="1" customWidth="1"/>
    <col min="7" max="7" width="18.85546875" style="4" bestFit="1" customWidth="1"/>
    <col min="8" max="8" width="18" style="4" bestFit="1" customWidth="1"/>
    <col min="9" max="9" width="15.28515625" style="4" bestFit="1" customWidth="1"/>
    <col min="10" max="10" width="6.28515625" style="4" bestFit="1" customWidth="1"/>
    <col min="11" max="11" width="9.28515625" style="4" bestFit="1" customWidth="1"/>
    <col min="12" max="16384" width="9.140625" style="4"/>
  </cols>
  <sheetData>
    <row r="1" spans="1:11" ht="42" customHeight="1" x14ac:dyDescent="0.25">
      <c r="A1" s="8" t="s">
        <v>19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32.25" x14ac:dyDescent="0.25">
      <c r="A2" s="1" t="s">
        <v>0</v>
      </c>
      <c r="B2" s="1" t="s">
        <v>1</v>
      </c>
      <c r="C2" s="1" t="s">
        <v>2</v>
      </c>
      <c r="D2" s="1" t="s">
        <v>16</v>
      </c>
      <c r="E2" s="1" t="s">
        <v>14</v>
      </c>
      <c r="F2" s="1" t="s">
        <v>11</v>
      </c>
      <c r="G2" s="1" t="s">
        <v>3</v>
      </c>
      <c r="H2" s="1" t="s">
        <v>4</v>
      </c>
      <c r="I2" s="1" t="s">
        <v>5</v>
      </c>
      <c r="J2" s="1" t="s">
        <v>17</v>
      </c>
      <c r="K2" s="1" t="s">
        <v>18</v>
      </c>
    </row>
    <row r="3" spans="1:11" x14ac:dyDescent="0.25">
      <c r="A3" s="9" t="s">
        <v>6</v>
      </c>
      <c r="B3" s="7" t="s">
        <v>7</v>
      </c>
      <c r="C3" s="7" t="s">
        <v>10</v>
      </c>
      <c r="D3" s="5">
        <v>144.28829999999999</v>
      </c>
      <c r="E3" s="7">
        <v>5</v>
      </c>
      <c r="F3" s="5">
        <f>D3*E3</f>
        <v>721.44149999999991</v>
      </c>
      <c r="G3" s="7">
        <v>2.9</v>
      </c>
      <c r="H3" s="5">
        <f>F3*G3</f>
        <v>2092.1803499999996</v>
      </c>
      <c r="I3" s="5">
        <f>H3*0.8</f>
        <v>1673.7442799999999</v>
      </c>
      <c r="J3" s="2">
        <v>0.87</v>
      </c>
      <c r="K3" s="2">
        <v>782.5</v>
      </c>
    </row>
    <row r="4" spans="1:11" x14ac:dyDescent="0.25">
      <c r="A4" s="9"/>
      <c r="B4" s="7" t="s">
        <v>8</v>
      </c>
      <c r="C4" s="7" t="s">
        <v>12</v>
      </c>
      <c r="D4" s="5">
        <v>147.89590000000001</v>
      </c>
      <c r="E4" s="7">
        <v>5</v>
      </c>
      <c r="F4" s="5">
        <f t="shared" ref="F4:F18" si="0">D4*E4</f>
        <v>739.47950000000003</v>
      </c>
      <c r="G4" s="7">
        <v>2.9</v>
      </c>
      <c r="H4" s="5">
        <f t="shared" ref="H4:H16" si="1">F4*G4</f>
        <v>2144.49055</v>
      </c>
      <c r="I4" s="5">
        <f t="shared" ref="I4:I27" si="2">H4*0.8</f>
        <v>1715.5924400000001</v>
      </c>
      <c r="J4" s="2">
        <v>0.64</v>
      </c>
      <c r="K4" s="3">
        <v>714.26</v>
      </c>
    </row>
    <row r="5" spans="1:11" x14ac:dyDescent="0.25">
      <c r="A5" s="9"/>
      <c r="B5" s="7" t="s">
        <v>9</v>
      </c>
      <c r="C5" s="7" t="s">
        <v>13</v>
      </c>
      <c r="D5" s="5">
        <v>117.2739</v>
      </c>
      <c r="E5" s="7">
        <v>3.5</v>
      </c>
      <c r="F5" s="5">
        <f t="shared" si="0"/>
        <v>410.45864999999998</v>
      </c>
      <c r="G5" s="7">
        <v>2.9</v>
      </c>
      <c r="H5" s="5">
        <f t="shared" si="1"/>
        <v>1190.3300849999998</v>
      </c>
      <c r="I5" s="5">
        <f t="shared" si="2"/>
        <v>952.26406799999995</v>
      </c>
      <c r="J5" s="2">
        <v>1.1000000000000001</v>
      </c>
      <c r="K5" s="3">
        <v>52.95</v>
      </c>
    </row>
    <row r="6" spans="1:11" x14ac:dyDescent="0.25">
      <c r="A6" s="9"/>
      <c r="B6" s="7" t="s">
        <v>9</v>
      </c>
      <c r="C6" s="7" t="s">
        <v>13</v>
      </c>
      <c r="D6" s="5">
        <v>52.147599999999997</v>
      </c>
      <c r="E6" s="7">
        <v>3.5</v>
      </c>
      <c r="F6" s="5">
        <f t="shared" si="0"/>
        <v>182.51659999999998</v>
      </c>
      <c r="G6" s="7">
        <v>2.9</v>
      </c>
      <c r="H6" s="5">
        <f t="shared" si="1"/>
        <v>529.29813999999999</v>
      </c>
      <c r="I6" s="5">
        <f t="shared" si="2"/>
        <v>423.438512</v>
      </c>
      <c r="J6" s="2">
        <v>0.84</v>
      </c>
      <c r="K6" s="3">
        <v>39.450000000000003</v>
      </c>
    </row>
    <row r="7" spans="1:11" x14ac:dyDescent="0.25">
      <c r="A7" s="9">
        <v>410</v>
      </c>
      <c r="B7" s="7" t="s">
        <v>7</v>
      </c>
      <c r="C7" s="7" t="s">
        <v>10</v>
      </c>
      <c r="D7" s="5">
        <v>145.74680000000001</v>
      </c>
      <c r="E7" s="7">
        <v>10</v>
      </c>
      <c r="F7" s="5">
        <f t="shared" si="0"/>
        <v>1457.4680000000001</v>
      </c>
      <c r="G7" s="7">
        <v>2.9</v>
      </c>
      <c r="H7" s="5">
        <f t="shared" si="1"/>
        <v>4226.6571999999996</v>
      </c>
      <c r="I7" s="5">
        <f t="shared" si="2"/>
        <v>3381.3257599999997</v>
      </c>
      <c r="J7" s="2">
        <v>0.87</v>
      </c>
      <c r="K7" s="2">
        <v>782.5</v>
      </c>
    </row>
    <row r="8" spans="1:11" x14ac:dyDescent="0.25">
      <c r="A8" s="9"/>
      <c r="B8" s="7" t="s">
        <v>8</v>
      </c>
      <c r="C8" s="7" t="s">
        <v>12</v>
      </c>
      <c r="D8" s="5">
        <v>143.28450000000001</v>
      </c>
      <c r="E8" s="7">
        <v>10</v>
      </c>
      <c r="F8" s="5">
        <f t="shared" si="0"/>
        <v>1432.845</v>
      </c>
      <c r="G8" s="7">
        <v>2.9</v>
      </c>
      <c r="H8" s="5">
        <f t="shared" si="1"/>
        <v>4155.2505000000001</v>
      </c>
      <c r="I8" s="5">
        <f t="shared" si="2"/>
        <v>3324.2004000000002</v>
      </c>
      <c r="J8" s="2">
        <v>0.64</v>
      </c>
      <c r="K8" s="3">
        <v>714.26</v>
      </c>
    </row>
    <row r="9" spans="1:11" x14ac:dyDescent="0.25">
      <c r="A9" s="9"/>
      <c r="B9" s="7" t="s">
        <v>9</v>
      </c>
      <c r="C9" s="7" t="s">
        <v>13</v>
      </c>
      <c r="D9" s="5">
        <v>116.9217</v>
      </c>
      <c r="E9" s="7">
        <v>10</v>
      </c>
      <c r="F9" s="5">
        <f t="shared" si="0"/>
        <v>1169.2170000000001</v>
      </c>
      <c r="G9" s="7">
        <v>2.9</v>
      </c>
      <c r="H9" s="5">
        <f t="shared" si="1"/>
        <v>3390.7293</v>
      </c>
      <c r="I9" s="5">
        <f t="shared" si="2"/>
        <v>2712.5834400000003</v>
      </c>
      <c r="J9" s="2">
        <v>1.1000000000000001</v>
      </c>
      <c r="K9" s="3">
        <v>52.95</v>
      </c>
    </row>
    <row r="10" spans="1:11" x14ac:dyDescent="0.25">
      <c r="A10" s="9"/>
      <c r="B10" s="7" t="s">
        <v>9</v>
      </c>
      <c r="C10" s="7" t="s">
        <v>13</v>
      </c>
      <c r="D10" s="5">
        <v>52.1402</v>
      </c>
      <c r="E10" s="7">
        <v>10</v>
      </c>
      <c r="F10" s="5">
        <f t="shared" si="0"/>
        <v>521.40200000000004</v>
      </c>
      <c r="G10" s="7">
        <v>2.9</v>
      </c>
      <c r="H10" s="5">
        <f t="shared" si="1"/>
        <v>1512.0658000000001</v>
      </c>
      <c r="I10" s="5">
        <f t="shared" si="2"/>
        <v>1209.65264</v>
      </c>
      <c r="J10" s="2">
        <v>0.84</v>
      </c>
      <c r="K10" s="3">
        <v>39.450000000000003</v>
      </c>
    </row>
    <row r="11" spans="1:11" x14ac:dyDescent="0.25">
      <c r="A11" s="9">
        <v>400</v>
      </c>
      <c r="B11" s="7" t="s">
        <v>7</v>
      </c>
      <c r="C11" s="7" t="s">
        <v>10</v>
      </c>
      <c r="D11" s="5">
        <v>145.99420000000001</v>
      </c>
      <c r="E11" s="7">
        <v>10</v>
      </c>
      <c r="F11" s="5">
        <f t="shared" si="0"/>
        <v>1459.942</v>
      </c>
      <c r="G11" s="7">
        <v>2.9</v>
      </c>
      <c r="H11" s="5">
        <f t="shared" si="1"/>
        <v>4233.8317999999999</v>
      </c>
      <c r="I11" s="5">
        <f t="shared" si="2"/>
        <v>3387.0654400000003</v>
      </c>
      <c r="J11" s="2">
        <v>0.87</v>
      </c>
      <c r="K11" s="2">
        <v>782.5</v>
      </c>
    </row>
    <row r="12" spans="1:11" x14ac:dyDescent="0.25">
      <c r="A12" s="9"/>
      <c r="B12" s="7" t="s">
        <v>8</v>
      </c>
      <c r="C12" s="7" t="s">
        <v>12</v>
      </c>
      <c r="D12" s="5">
        <v>141.47569999999999</v>
      </c>
      <c r="E12" s="7">
        <v>10</v>
      </c>
      <c r="F12" s="5">
        <f t="shared" si="0"/>
        <v>1414.7569999999998</v>
      </c>
      <c r="G12" s="7">
        <v>2.9</v>
      </c>
      <c r="H12" s="5">
        <f t="shared" si="1"/>
        <v>4102.7952999999998</v>
      </c>
      <c r="I12" s="5">
        <f t="shared" si="2"/>
        <v>3282.2362400000002</v>
      </c>
      <c r="J12" s="2">
        <v>0.64</v>
      </c>
      <c r="K12" s="3">
        <v>714.26</v>
      </c>
    </row>
    <row r="13" spans="1:11" x14ac:dyDescent="0.25">
      <c r="A13" s="9"/>
      <c r="B13" s="7" t="s">
        <v>9</v>
      </c>
      <c r="C13" s="7" t="s">
        <v>13</v>
      </c>
      <c r="D13" s="5">
        <v>116.9217</v>
      </c>
      <c r="E13" s="7">
        <v>10</v>
      </c>
      <c r="F13" s="5">
        <f t="shared" si="0"/>
        <v>1169.2170000000001</v>
      </c>
      <c r="G13" s="7">
        <v>2.9</v>
      </c>
      <c r="H13" s="5">
        <f t="shared" si="1"/>
        <v>3390.7293</v>
      </c>
      <c r="I13" s="5">
        <f t="shared" si="2"/>
        <v>2712.5834400000003</v>
      </c>
      <c r="J13" s="2">
        <v>1.1000000000000001</v>
      </c>
      <c r="K13" s="3">
        <v>52.95</v>
      </c>
    </row>
    <row r="14" spans="1:11" x14ac:dyDescent="0.25">
      <c r="A14" s="9"/>
      <c r="B14" s="7" t="s">
        <v>9</v>
      </c>
      <c r="C14" s="7" t="s">
        <v>13</v>
      </c>
      <c r="D14" s="5">
        <v>52.1402</v>
      </c>
      <c r="E14" s="7">
        <v>10</v>
      </c>
      <c r="F14" s="5">
        <f t="shared" si="0"/>
        <v>521.40200000000004</v>
      </c>
      <c r="G14" s="7">
        <v>2.9</v>
      </c>
      <c r="H14" s="5">
        <f t="shared" si="1"/>
        <v>1512.0658000000001</v>
      </c>
      <c r="I14" s="5">
        <f t="shared" si="2"/>
        <v>1209.65264</v>
      </c>
      <c r="J14" s="2">
        <v>0.84</v>
      </c>
      <c r="K14" s="3">
        <v>39.450000000000003</v>
      </c>
    </row>
    <row r="15" spans="1:11" x14ac:dyDescent="0.25">
      <c r="A15" s="9">
        <v>390</v>
      </c>
      <c r="B15" s="7" t="s">
        <v>7</v>
      </c>
      <c r="C15" s="7" t="s">
        <v>10</v>
      </c>
      <c r="D15" s="5">
        <v>146.2415</v>
      </c>
      <c r="E15" s="7">
        <v>10</v>
      </c>
      <c r="F15" s="5">
        <f t="shared" si="0"/>
        <v>1462.415</v>
      </c>
      <c r="G15" s="7">
        <v>2.9</v>
      </c>
      <c r="H15" s="5">
        <f t="shared" si="1"/>
        <v>4241.0034999999998</v>
      </c>
      <c r="I15" s="5">
        <f t="shared" si="2"/>
        <v>3392.8027999999999</v>
      </c>
      <c r="J15" s="2">
        <v>0.87</v>
      </c>
      <c r="K15" s="2">
        <v>782.5</v>
      </c>
    </row>
    <row r="16" spans="1:11" x14ac:dyDescent="0.25">
      <c r="A16" s="9"/>
      <c r="B16" s="7" t="s">
        <v>8</v>
      </c>
      <c r="C16" s="7" t="s">
        <v>12</v>
      </c>
      <c r="D16" s="5">
        <v>140.14439999999999</v>
      </c>
      <c r="E16" s="7">
        <v>10</v>
      </c>
      <c r="F16" s="5">
        <f t="shared" si="0"/>
        <v>1401.444</v>
      </c>
      <c r="G16" s="7">
        <v>2.9</v>
      </c>
      <c r="H16" s="5">
        <f t="shared" si="1"/>
        <v>4064.1875999999997</v>
      </c>
      <c r="I16" s="5">
        <f t="shared" si="2"/>
        <v>3251.3500800000002</v>
      </c>
      <c r="J16" s="2">
        <v>0.64</v>
      </c>
      <c r="K16" s="3">
        <v>714.26</v>
      </c>
    </row>
    <row r="17" spans="1:11" x14ac:dyDescent="0.25">
      <c r="A17" s="9"/>
      <c r="B17" s="7" t="s">
        <v>9</v>
      </c>
      <c r="C17" s="7" t="s">
        <v>13</v>
      </c>
      <c r="D17" s="5">
        <v>116.9217</v>
      </c>
      <c r="E17" s="7">
        <v>10</v>
      </c>
      <c r="F17" s="5">
        <f t="shared" si="0"/>
        <v>1169.2170000000001</v>
      </c>
      <c r="G17" s="7">
        <v>2.9</v>
      </c>
      <c r="H17" s="5">
        <f t="shared" ref="H17:H19" si="3">F17*G17</f>
        <v>3390.7293</v>
      </c>
      <c r="I17" s="5">
        <f t="shared" si="2"/>
        <v>2712.5834400000003</v>
      </c>
      <c r="J17" s="2">
        <v>1.1000000000000001</v>
      </c>
      <c r="K17" s="3">
        <v>52.95</v>
      </c>
    </row>
    <row r="18" spans="1:11" x14ac:dyDescent="0.25">
      <c r="A18" s="9"/>
      <c r="B18" s="7" t="s">
        <v>9</v>
      </c>
      <c r="C18" s="7" t="s">
        <v>13</v>
      </c>
      <c r="D18" s="5">
        <v>52.1402</v>
      </c>
      <c r="E18" s="7">
        <v>10</v>
      </c>
      <c r="F18" s="5">
        <f t="shared" si="0"/>
        <v>521.40200000000004</v>
      </c>
      <c r="G18" s="7">
        <v>2.9</v>
      </c>
      <c r="H18" s="5">
        <f t="shared" si="3"/>
        <v>1512.0658000000001</v>
      </c>
      <c r="I18" s="5">
        <f t="shared" si="2"/>
        <v>1209.65264</v>
      </c>
      <c r="J18" s="2">
        <v>0.84</v>
      </c>
      <c r="K18" s="3">
        <v>39.450000000000003</v>
      </c>
    </row>
    <row r="19" spans="1:11" x14ac:dyDescent="0.25">
      <c r="A19" s="9">
        <v>380</v>
      </c>
      <c r="B19" s="7" t="s">
        <v>8</v>
      </c>
      <c r="C19" s="7" t="s">
        <v>12</v>
      </c>
      <c r="D19" s="5">
        <v>138.71289999999999</v>
      </c>
      <c r="E19" s="7">
        <v>10</v>
      </c>
      <c r="F19" s="5">
        <f t="shared" ref="F19:F27" si="4">D19*E19</f>
        <v>1387.1289999999999</v>
      </c>
      <c r="G19" s="7">
        <v>2.9</v>
      </c>
      <c r="H19" s="5">
        <f t="shared" si="3"/>
        <v>4022.6740999999997</v>
      </c>
      <c r="I19" s="5">
        <f t="shared" si="2"/>
        <v>3218.1392799999999</v>
      </c>
      <c r="J19" s="2">
        <v>0.64</v>
      </c>
      <c r="K19" s="3">
        <v>714.26</v>
      </c>
    </row>
    <row r="20" spans="1:11" x14ac:dyDescent="0.25">
      <c r="A20" s="9"/>
      <c r="B20" s="7" t="s">
        <v>9</v>
      </c>
      <c r="C20" s="7" t="s">
        <v>13</v>
      </c>
      <c r="D20" s="5">
        <v>116.9217</v>
      </c>
      <c r="E20" s="7">
        <v>10</v>
      </c>
      <c r="F20" s="5">
        <f t="shared" si="4"/>
        <v>1169.2170000000001</v>
      </c>
      <c r="G20" s="7">
        <v>2.9</v>
      </c>
      <c r="H20" s="5">
        <f t="shared" ref="H20:H27" si="5">F20*G20</f>
        <v>3390.7293</v>
      </c>
      <c r="I20" s="5">
        <f t="shared" si="2"/>
        <v>2712.5834400000003</v>
      </c>
      <c r="J20" s="2">
        <v>1.1000000000000001</v>
      </c>
      <c r="K20" s="3">
        <v>52.95</v>
      </c>
    </row>
    <row r="21" spans="1:11" x14ac:dyDescent="0.25">
      <c r="A21" s="9"/>
      <c r="B21" s="7" t="s">
        <v>9</v>
      </c>
      <c r="C21" s="7" t="s">
        <v>13</v>
      </c>
      <c r="D21" s="5">
        <v>52.1402</v>
      </c>
      <c r="E21" s="7">
        <v>10</v>
      </c>
      <c r="F21" s="5">
        <f t="shared" si="4"/>
        <v>521.40200000000004</v>
      </c>
      <c r="G21" s="7">
        <v>2.9</v>
      </c>
      <c r="H21" s="5">
        <f t="shared" si="5"/>
        <v>1512.0658000000001</v>
      </c>
      <c r="I21" s="5">
        <f t="shared" si="2"/>
        <v>1209.65264</v>
      </c>
      <c r="J21" s="2">
        <v>0.84</v>
      </c>
      <c r="K21" s="3">
        <v>39.450000000000003</v>
      </c>
    </row>
    <row r="22" spans="1:11" x14ac:dyDescent="0.25">
      <c r="A22" s="9">
        <v>370</v>
      </c>
      <c r="B22" s="7" t="s">
        <v>8</v>
      </c>
      <c r="C22" s="7" t="s">
        <v>12</v>
      </c>
      <c r="D22" s="5">
        <v>138.71289999999999</v>
      </c>
      <c r="E22" s="7">
        <v>9</v>
      </c>
      <c r="F22" s="5">
        <f t="shared" si="4"/>
        <v>1248.4160999999999</v>
      </c>
      <c r="G22" s="7">
        <v>2.9</v>
      </c>
      <c r="H22" s="5">
        <f t="shared" si="5"/>
        <v>3620.4066899999998</v>
      </c>
      <c r="I22" s="5">
        <f t="shared" si="2"/>
        <v>2896.3253519999998</v>
      </c>
      <c r="J22" s="2">
        <v>0.64</v>
      </c>
      <c r="K22" s="3">
        <v>714.26</v>
      </c>
    </row>
    <row r="23" spans="1:11" x14ac:dyDescent="0.25">
      <c r="A23" s="9"/>
      <c r="B23" s="7" t="s">
        <v>9</v>
      </c>
      <c r="C23" s="7" t="s">
        <v>13</v>
      </c>
      <c r="D23" s="5">
        <v>116.9217</v>
      </c>
      <c r="E23" s="7">
        <v>10</v>
      </c>
      <c r="F23" s="5">
        <f t="shared" si="4"/>
        <v>1169.2170000000001</v>
      </c>
      <c r="G23" s="7">
        <v>2.9</v>
      </c>
      <c r="H23" s="5">
        <f t="shared" si="5"/>
        <v>3390.7293</v>
      </c>
      <c r="I23" s="5">
        <f t="shared" si="2"/>
        <v>2712.5834400000003</v>
      </c>
      <c r="J23" s="2">
        <v>1.1000000000000001</v>
      </c>
      <c r="K23" s="3">
        <v>52.95</v>
      </c>
    </row>
    <row r="24" spans="1:11" x14ac:dyDescent="0.25">
      <c r="A24" s="9"/>
      <c r="B24" s="7" t="s">
        <v>9</v>
      </c>
      <c r="C24" s="7" t="s">
        <v>13</v>
      </c>
      <c r="D24" s="5">
        <v>52.1402</v>
      </c>
      <c r="E24" s="7">
        <v>10</v>
      </c>
      <c r="F24" s="5">
        <f t="shared" si="4"/>
        <v>521.40200000000004</v>
      </c>
      <c r="G24" s="7">
        <v>2.9</v>
      </c>
      <c r="H24" s="5">
        <f t="shared" si="5"/>
        <v>1512.0658000000001</v>
      </c>
      <c r="I24" s="5">
        <f t="shared" si="2"/>
        <v>1209.65264</v>
      </c>
      <c r="J24" s="2">
        <v>0.84</v>
      </c>
      <c r="K24" s="3">
        <v>39.450000000000003</v>
      </c>
    </row>
    <row r="25" spans="1:11" x14ac:dyDescent="0.25">
      <c r="A25" s="9">
        <v>360</v>
      </c>
      <c r="B25" s="7" t="s">
        <v>9</v>
      </c>
      <c r="C25" s="7" t="s">
        <v>13</v>
      </c>
      <c r="D25" s="5">
        <v>116.9217</v>
      </c>
      <c r="E25" s="7">
        <v>5</v>
      </c>
      <c r="F25" s="5">
        <f t="shared" si="4"/>
        <v>584.60850000000005</v>
      </c>
      <c r="G25" s="7">
        <v>2.9</v>
      </c>
      <c r="H25" s="5">
        <f t="shared" ref="H25" si="6">F25*G25</f>
        <v>1695.36465</v>
      </c>
      <c r="I25" s="5">
        <f t="shared" ref="I25" si="7">H25*0.8</f>
        <v>1356.2917200000002</v>
      </c>
      <c r="J25" s="2">
        <v>1.1000000000000001</v>
      </c>
      <c r="K25" s="3">
        <v>52.95</v>
      </c>
    </row>
    <row r="26" spans="1:11" x14ac:dyDescent="0.25">
      <c r="A26" s="9"/>
      <c r="B26" s="7" t="s">
        <v>9</v>
      </c>
      <c r="C26" s="7" t="s">
        <v>13</v>
      </c>
      <c r="D26" s="5">
        <v>52.1402</v>
      </c>
      <c r="E26" s="7">
        <v>10</v>
      </c>
      <c r="F26" s="5">
        <f t="shared" ref="F26" si="8">D26*E26</f>
        <v>521.40200000000004</v>
      </c>
      <c r="G26" s="7">
        <v>2.9</v>
      </c>
      <c r="H26" s="5">
        <f t="shared" ref="H26" si="9">F26*G26</f>
        <v>1512.0658000000001</v>
      </c>
      <c r="I26" s="5">
        <f t="shared" ref="I26" si="10">H26*0.8</f>
        <v>1209.65264</v>
      </c>
      <c r="J26" s="2">
        <v>0.84</v>
      </c>
      <c r="K26" s="3">
        <v>39.450000000000003</v>
      </c>
    </row>
    <row r="27" spans="1:11" x14ac:dyDescent="0.25">
      <c r="A27" s="7">
        <v>350</v>
      </c>
      <c r="B27" s="7" t="s">
        <v>9</v>
      </c>
      <c r="C27" s="7" t="s">
        <v>13</v>
      </c>
      <c r="D27" s="5">
        <v>52.1402</v>
      </c>
      <c r="E27" s="7">
        <v>6.5</v>
      </c>
      <c r="F27" s="5">
        <f t="shared" si="4"/>
        <v>338.91129999999998</v>
      </c>
      <c r="G27" s="7">
        <v>2.9</v>
      </c>
      <c r="H27" s="5">
        <f t="shared" si="5"/>
        <v>982.84276999999997</v>
      </c>
      <c r="I27" s="5">
        <f t="shared" si="2"/>
        <v>786.27421600000002</v>
      </c>
      <c r="J27" s="2">
        <v>0.84</v>
      </c>
      <c r="K27" s="3">
        <v>39.450000000000003</v>
      </c>
    </row>
    <row r="28" spans="1:11" ht="15" x14ac:dyDescent="0.25">
      <c r="A28" s="10" t="s">
        <v>15</v>
      </c>
      <c r="B28" s="10"/>
      <c r="C28" s="10"/>
      <c r="D28" s="10"/>
      <c r="E28" s="10"/>
      <c r="F28" s="10"/>
      <c r="G28" s="10"/>
      <c r="H28" s="11">
        <f>SUM(H3:H27)</f>
        <v>67327.354534999991</v>
      </c>
      <c r="I28" s="11">
        <f>SUM(I3:I27)</f>
        <v>53861.883628000011</v>
      </c>
      <c r="J28" s="11">
        <f>SUMPRODUCT(H3:H27,J3:J27)/H28</f>
        <v>0.85752746661071533</v>
      </c>
      <c r="K28" s="12">
        <f>SUMPRODUCT(H3:H27,K3:K27)/H28</f>
        <v>428.29918671287862</v>
      </c>
    </row>
    <row r="31" spans="1:11" x14ac:dyDescent="0.25">
      <c r="H31" s="6"/>
    </row>
    <row r="32" spans="1:11" x14ac:dyDescent="0.25">
      <c r="H32" s="6"/>
    </row>
  </sheetData>
  <mergeCells count="9">
    <mergeCell ref="A1:K1"/>
    <mergeCell ref="A28:G28"/>
    <mergeCell ref="A25:A26"/>
    <mergeCell ref="A22:A24"/>
    <mergeCell ref="A3:A6"/>
    <mergeCell ref="A7:A10"/>
    <mergeCell ref="A11:A14"/>
    <mergeCell ref="A15:A18"/>
    <mergeCell ref="A19:A21"/>
  </mergeCells>
  <printOptions horizontalCentered="1"/>
  <pageMargins left="0.70866141732283472" right="0.70866141732283472" top="1.6" bottom="0.74803149606299213" header="0.79" footer="0.31496062992125984"/>
  <pageSetup paperSize="9" scale="97" orientation="landscape" horizontalDpi="300" r:id="rId1"/>
  <headerFooter>
    <oddHeader>&amp;R&amp;G
ANNEXURE-IXF/&amp;P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2025-12-10T07:06:28Z</dcterms:modified>
</cp:coreProperties>
</file>